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<sst xmlns="http://schemas.openxmlformats.org/spreadsheetml/2006/main" count="1248" uniqueCount="76">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</sst>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63" sqref="I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0</v>
      </c>
      <c r="C5" s="72">
        <v>1716.7</v>
      </c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15204.5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35305.9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7111.3</v>
      </c>
      <c r="J8" s="56">
        <v>2881.4</v>
      </c>
      <c r="K8" s="55">
        <v>2887.4</v>
      </c>
      <c r="L8" s="55">
        <v>2108.5</v>
      </c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117080.4</v>
      </c>
      <c r="C9" s="24">
        <f t="shared" si="0"/>
        <v>75387.00000000003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3629.8</v>
      </c>
      <c r="K9" s="24">
        <f t="shared" si="0"/>
        <v>1920.3000000000002</v>
      </c>
      <c r="L9" s="24">
        <f t="shared" si="0"/>
        <v>14265.9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52018.3</v>
      </c>
      <c r="AG9" s="50">
        <f>AG10+AG15+AG24+AG33+AG47+AG52+AG54+AG61+AG62+AG71+AG72+AG76+AG88+AG81+AG83+AG82+AG69+AG89+AG91+AG90+AG70+AG40+AG92</f>
        <v>140449.1</v>
      </c>
      <c r="AH9" s="49"/>
      <c r="AI9" s="49"/>
    </row>
    <row r="10" spans="1:33" ht="15.75">
      <c r="A10" s="4" t="s">
        <v>4</v>
      </c>
      <c r="B10" s="22">
        <f>4537.7+28.8</f>
        <v>4566.5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>
        <v>28.4</v>
      </c>
      <c r="K10" s="22">
        <v>129.4</v>
      </c>
      <c r="L10" s="22">
        <v>817.1</v>
      </c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1354.8000000000002</v>
      </c>
      <c r="AG10" s="27">
        <f>B10+C10-AF10</f>
        <v>7313.599999999999</v>
      </c>
    </row>
    <row r="11" spans="1:33" ht="15.75">
      <c r="A11" s="3" t="s">
        <v>5</v>
      </c>
      <c r="B11" s="22">
        <v>3767.5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>
        <v>21</v>
      </c>
      <c r="K11" s="22">
        <v>129.4</v>
      </c>
      <c r="L11" s="22">
        <v>807.6</v>
      </c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1003.6</v>
      </c>
      <c r="AG11" s="27">
        <f>B11+C11-AF11</f>
        <v>4832.7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17.6</v>
      </c>
      <c r="AG12" s="27">
        <f>B12+C12-AF12</f>
        <v>549.6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513.3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7.399999999999999</v>
      </c>
      <c r="K14" s="22">
        <f t="shared" si="2"/>
        <v>0</v>
      </c>
      <c r="L14" s="22">
        <f t="shared" si="2"/>
        <v>9.5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333.6</v>
      </c>
      <c r="AG14" s="27">
        <f>AG10-AG11-AG12-AG13</f>
        <v>1931.2999999999997</v>
      </c>
    </row>
    <row r="15" spans="1:33" ht="15" customHeight="1">
      <c r="A15" s="4" t="s">
        <v>6</v>
      </c>
      <c r="B15" s="22">
        <f>42478.4+177</f>
        <v>42655.4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>
        <v>94.1</v>
      </c>
      <c r="K15" s="22">
        <v>160.7</v>
      </c>
      <c r="L15" s="22">
        <v>5895.8</v>
      </c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8054.5</v>
      </c>
      <c r="AG15" s="27">
        <f aca="true" t="shared" si="3" ref="AG15:AG31">B15+C15-AF15</f>
        <v>67372.5</v>
      </c>
    </row>
    <row r="16" spans="1:34" s="70" customFormat="1" ht="15" customHeight="1">
      <c r="A16" s="65" t="s">
        <v>46</v>
      </c>
      <c r="B16" s="66">
        <v>14490.1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>
        <v>0.1</v>
      </c>
      <c r="K16" s="66"/>
      <c r="L16" s="66">
        <v>5894.4</v>
      </c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6361.4</v>
      </c>
      <c r="AG16" s="71">
        <f t="shared" si="3"/>
        <v>21741.699999999997</v>
      </c>
      <c r="AH16" s="75"/>
    </row>
    <row r="17" spans="1:34" ht="15.75">
      <c r="A17" s="3" t="s">
        <v>5</v>
      </c>
      <c r="B17" s="22">
        <v>26752.5</v>
      </c>
      <c r="C17" s="22">
        <v>1361.2</v>
      </c>
      <c r="D17" s="22"/>
      <c r="E17" s="22"/>
      <c r="F17" s="22"/>
      <c r="G17" s="22"/>
      <c r="H17" s="22"/>
      <c r="I17" s="22"/>
      <c r="J17" s="26"/>
      <c r="K17" s="22">
        <v>1.3</v>
      </c>
      <c r="L17" s="22">
        <v>5894.4</v>
      </c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5895.7</v>
      </c>
      <c r="AG17" s="27">
        <f t="shared" si="3"/>
        <v>22218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>
        <v>1.2</v>
      </c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1.2</v>
      </c>
      <c r="AG18" s="27">
        <f t="shared" si="3"/>
        <v>28.700000000000003</v>
      </c>
    </row>
    <row r="19" spans="1:33" ht="15.75">
      <c r="A19" s="3" t="s">
        <v>1</v>
      </c>
      <c r="B19" s="22">
        <v>4198.1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>
        <v>49.9</v>
      </c>
      <c r="K19" s="22">
        <v>159.4</v>
      </c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1134.1</v>
      </c>
      <c r="AG19" s="27">
        <f t="shared" si="3"/>
        <v>7259.199999999999</v>
      </c>
    </row>
    <row r="20" spans="1:33" ht="15.75">
      <c r="A20" s="3" t="s">
        <v>2</v>
      </c>
      <c r="B20" s="22">
        <v>9089.4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>
        <v>5.5</v>
      </c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705.9000000000001</v>
      </c>
      <c r="AG20" s="27">
        <f t="shared" si="3"/>
        <v>29543</v>
      </c>
    </row>
    <row r="21" spans="1:33" ht="15.75">
      <c r="A21" s="3" t="s">
        <v>17</v>
      </c>
      <c r="B21" s="22">
        <v>1414.5</v>
      </c>
      <c r="C21" s="22">
        <v>1637.4</v>
      </c>
      <c r="D21" s="22"/>
      <c r="E21" s="22"/>
      <c r="F21" s="22"/>
      <c r="G21" s="22"/>
      <c r="H21" s="22">
        <v>9.1</v>
      </c>
      <c r="I21" s="22"/>
      <c r="J21" s="26"/>
      <c r="K21" s="22"/>
      <c r="L21" s="22">
        <v>0.9</v>
      </c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</v>
      </c>
      <c r="AG21" s="27">
        <f t="shared" si="3"/>
        <v>3041.9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1196.1000000000022</v>
      </c>
      <c r="C23" s="22">
        <f t="shared" si="4"/>
        <v>4393.199999999999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37.49999999999999</v>
      </c>
      <c r="K23" s="22">
        <f t="shared" si="4"/>
        <v>-2.842170943040401E-14</v>
      </c>
      <c r="L23" s="22">
        <f t="shared" si="4"/>
        <v>0.5000000000005457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307.6000000000005</v>
      </c>
      <c r="AG23" s="27">
        <f t="shared" si="3"/>
        <v>5281.700000000001</v>
      </c>
    </row>
    <row r="24" spans="1:33" ht="15" customHeight="1">
      <c r="A24" s="4" t="s">
        <v>7</v>
      </c>
      <c r="B24" s="22">
        <v>21420.7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>
        <v>34.6</v>
      </c>
      <c r="K24" s="22"/>
      <c r="L24" s="22">
        <v>6282.6</v>
      </c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7776.6</v>
      </c>
      <c r="AG24" s="27">
        <f t="shared" si="3"/>
        <v>29587.800000000003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>
        <v>34.6</v>
      </c>
      <c r="K25" s="66"/>
      <c r="L25" s="66">
        <v>6282.6</v>
      </c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7470.200000000001</v>
      </c>
      <c r="AG25" s="71">
        <f t="shared" si="3"/>
        <v>18125.2</v>
      </c>
      <c r="AH25" s="75"/>
    </row>
    <row r="26" spans="1:34" ht="15.75">
      <c r="A26" s="3" t="s">
        <v>5</v>
      </c>
      <c r="B26" s="22">
        <v>14450.6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>
        <v>6282.6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6282.6</v>
      </c>
      <c r="AG26" s="27">
        <f t="shared" si="3"/>
        <v>9982.1</v>
      </c>
      <c r="AH26" s="6"/>
    </row>
    <row r="27" spans="1:33" ht="15.75">
      <c r="A27" s="3" t="s">
        <v>3</v>
      </c>
      <c r="B27" s="22">
        <v>973.5</v>
      </c>
      <c r="C27" s="22">
        <v>2767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305.3</v>
      </c>
      <c r="AG27" s="27">
        <f t="shared" si="3"/>
        <v>3435.2</v>
      </c>
    </row>
    <row r="28" spans="1:33" ht="15.75">
      <c r="A28" s="3" t="s">
        <v>1</v>
      </c>
      <c r="B28" s="22">
        <v>470.4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37.2</v>
      </c>
      <c r="AG28" s="27">
        <f t="shared" si="3"/>
        <v>471.9</v>
      </c>
    </row>
    <row r="29" spans="1:33" ht="15.75">
      <c r="A29" s="3" t="s">
        <v>2</v>
      </c>
      <c r="B29" s="22">
        <v>4500.3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>
        <v>28.1</v>
      </c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1044.5</v>
      </c>
      <c r="AG29" s="27">
        <f t="shared" si="3"/>
        <v>7764</v>
      </c>
    </row>
    <row r="30" spans="1:33" ht="15.75">
      <c r="A30" s="3" t="s">
        <v>17</v>
      </c>
      <c r="B30" s="22">
        <v>130.3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233.4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895.6000000000006</v>
      </c>
      <c r="C32" s="22">
        <f t="shared" si="5"/>
        <v>6912.599999999999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6.5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106.99999999999999</v>
      </c>
      <c r="AG32" s="27">
        <f>AG24-AG26-AG27-AG28-AG29-AG30-AG31</f>
        <v>7701.200000000004</v>
      </c>
    </row>
    <row r="33" spans="1:33" ht="15" customHeight="1">
      <c r="A33" s="4" t="s">
        <v>8</v>
      </c>
      <c r="B33" s="22">
        <f>234.1</f>
        <v>234.1</v>
      </c>
      <c r="C33" s="22">
        <f>1055.3-80</f>
        <v>975.3</v>
      </c>
      <c r="D33" s="22"/>
      <c r="E33" s="22"/>
      <c r="F33" s="22"/>
      <c r="G33" s="22"/>
      <c r="H33" s="22"/>
      <c r="I33" s="22">
        <v>0.4</v>
      </c>
      <c r="J33" s="26"/>
      <c r="K33" s="22"/>
      <c r="L33" s="22">
        <v>41.6</v>
      </c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42</v>
      </c>
      <c r="AG33" s="27">
        <f aca="true" t="shared" si="6" ref="AG33:AG38">B33+C33-AF33</f>
        <v>1167.3999999999999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>
        <v>41.3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41.3</v>
      </c>
      <c r="AG34" s="27">
        <f t="shared" si="6"/>
        <v>122.00000000000001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323.8</v>
      </c>
    </row>
    <row r="37" spans="1:33" ht="15.75">
      <c r="A37" s="3" t="s">
        <v>17</v>
      </c>
      <c r="B37" s="22">
        <v>0</v>
      </c>
      <c r="C37" s="22">
        <f>756.8-180</f>
        <v>576.8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576.8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9.099999999999994</v>
      </c>
      <c r="C39" s="22">
        <f t="shared" si="7"/>
        <v>136.29999999999998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0.30000000000000426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0.7000000000000043</v>
      </c>
      <c r="AG39" s="27">
        <f>AG33-AG34-AG36-AG38-AG35-AG37</f>
        <v>144.69999999999993</v>
      </c>
    </row>
    <row r="40" spans="1:33" ht="15" customHeight="1">
      <c r="A40" s="4" t="s">
        <v>33</v>
      </c>
      <c r="B40" s="22">
        <v>705.2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>
        <v>215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257.7</v>
      </c>
      <c r="AG40" s="27">
        <f aca="true" t="shared" si="8" ref="AG40:AG45">B40+C40-AF40</f>
        <v>601.8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>
        <v>215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215</v>
      </c>
      <c r="AG41" s="27">
        <f t="shared" si="8"/>
        <v>405.4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18.9</v>
      </c>
      <c r="AG44" s="27">
        <f t="shared" si="8"/>
        <v>140.9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28.900000000000105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17.300000000000004</v>
      </c>
      <c r="AG46" s="27">
        <f>AG40-AG41-AG42-AG43-AG44-AG45</f>
        <v>46.99999999999997</v>
      </c>
    </row>
    <row r="47" spans="1:33" ht="17.25" customHeight="1">
      <c r="A47" s="4" t="s">
        <v>70</v>
      </c>
      <c r="B47" s="36">
        <v>1014.9</v>
      </c>
      <c r="C47" s="22">
        <v>2166.1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>
        <v>153.5</v>
      </c>
      <c r="K47" s="28"/>
      <c r="L47" s="28">
        <v>5</v>
      </c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228.1</v>
      </c>
      <c r="AG47" s="27">
        <f>B47+C47-AF47</f>
        <v>2952.9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v>868</v>
      </c>
      <c r="C49" s="22">
        <v>1557.9</v>
      </c>
      <c r="D49" s="22"/>
      <c r="E49" s="22">
        <v>15</v>
      </c>
      <c r="F49" s="22">
        <v>1.8</v>
      </c>
      <c r="G49" s="22"/>
      <c r="H49" s="22"/>
      <c r="I49" s="22"/>
      <c r="J49" s="26">
        <v>133.5</v>
      </c>
      <c r="K49" s="22"/>
      <c r="L49" s="22">
        <v>5</v>
      </c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155.3</v>
      </c>
      <c r="AG49" s="27">
        <f>B49+C49-AF49</f>
        <v>2270.6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115.69999999999993</v>
      </c>
      <c r="C51" s="22">
        <f t="shared" si="11"/>
        <v>593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20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49.7</v>
      </c>
      <c r="AG51" s="27">
        <f>AG47-AG49-AG48</f>
        <v>659.0000000000002</v>
      </c>
    </row>
    <row r="52" spans="1:33" ht="15" customHeight="1">
      <c r="A52" s="4" t="s">
        <v>0</v>
      </c>
      <c r="B52" s="22">
        <f>3936.9+111.6</f>
        <v>4048.5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>
        <v>449.3</v>
      </c>
      <c r="K52" s="22">
        <v>643.2</v>
      </c>
      <c r="L52" s="22">
        <v>125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2838.3</v>
      </c>
      <c r="AG52" s="27">
        <f aca="true" t="shared" si="12" ref="AG52:AG59">B52+C52-AF52</f>
        <v>4311.7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>
        <v>4.9</v>
      </c>
      <c r="K53" s="22">
        <v>643.2</v>
      </c>
      <c r="L53" s="22">
        <v>21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670.7</v>
      </c>
      <c r="AG53" s="27">
        <f t="shared" si="12"/>
        <v>1361.8</v>
      </c>
    </row>
    <row r="54" spans="1:34" ht="15" customHeight="1">
      <c r="A54" s="4" t="s">
        <v>9</v>
      </c>
      <c r="B54" s="44">
        <v>4065.5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>
        <v>0.4</v>
      </c>
      <c r="L54" s="22">
        <v>378.1</v>
      </c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730.9</v>
      </c>
      <c r="AG54" s="22">
        <f t="shared" si="12"/>
        <v>5759.5</v>
      </c>
      <c r="AH54" s="6"/>
    </row>
    <row r="55" spans="1:34" ht="15.75">
      <c r="A55" s="3" t="s">
        <v>5</v>
      </c>
      <c r="B55" s="22">
        <v>2911.2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>
        <v>279.3</v>
      </c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279.3</v>
      </c>
      <c r="AG55" s="22">
        <f t="shared" si="12"/>
        <v>3386.8999999999996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547.8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>
        <v>0.4</v>
      </c>
      <c r="L57" s="22">
        <v>59.1</v>
      </c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117.6</v>
      </c>
      <c r="AG57" s="22">
        <f t="shared" si="12"/>
        <v>1326.5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25.4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591.4000000000002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39.70000000000001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334</v>
      </c>
      <c r="AG60" s="22">
        <f>AG54-AG55-AG57-AG59-AG56-AG58</f>
        <v>1020.7000000000004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>
        <v>50.7</v>
      </c>
      <c r="L61" s="22">
        <v>4.5</v>
      </c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89.1</v>
      </c>
      <c r="AG61" s="22">
        <f aca="true" t="shared" si="15" ref="AG61:AG67">B61+C61-AF61</f>
        <v>297.80000000000007</v>
      </c>
    </row>
    <row r="62" spans="1:33" ht="15" customHeight="1">
      <c r="A62" s="4" t="s">
        <v>11</v>
      </c>
      <c r="B62" s="22">
        <f>1454.4+380</f>
        <v>1834.4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>
        <v>63.1</v>
      </c>
      <c r="L62" s="22">
        <v>432.8</v>
      </c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587.9</v>
      </c>
      <c r="AG62" s="22">
        <f t="shared" si="15"/>
        <v>2759.4</v>
      </c>
    </row>
    <row r="63" spans="1:34" ht="15.75">
      <c r="A63" s="3" t="s">
        <v>5</v>
      </c>
      <c r="B63" s="22">
        <v>834.3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>
        <v>356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356</v>
      </c>
      <c r="AG63" s="22">
        <f t="shared" si="15"/>
        <v>728.5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9</v>
      </c>
      <c r="AH64" s="6"/>
    </row>
    <row r="65" spans="1:34" ht="15.75">
      <c r="A65" s="3" t="s">
        <v>1</v>
      </c>
      <c r="B65" s="22">
        <v>27.5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>
        <v>15</v>
      </c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15.3</v>
      </c>
      <c r="AG65" s="22">
        <f t="shared" si="15"/>
        <v>60.2</v>
      </c>
      <c r="AH65" s="6"/>
    </row>
    <row r="66" spans="1:33" ht="15.75">
      <c r="A66" s="3" t="s">
        <v>2</v>
      </c>
      <c r="B66" s="22">
        <v>130.4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>
        <v>12.2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</v>
      </c>
      <c r="AG66" s="22">
        <f t="shared" si="15"/>
        <v>362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759.2000000000002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35.900000000000006</v>
      </c>
      <c r="L68" s="22">
        <f t="shared" si="16"/>
        <v>76.80000000000001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199.60000000000002</v>
      </c>
      <c r="AG68" s="22">
        <f>AG62-AG63-AG66-AG67-AG65-AG64</f>
        <v>1519.7</v>
      </c>
    </row>
    <row r="69" spans="1:33" ht="31.5">
      <c r="A69" s="4" t="s">
        <v>32</v>
      </c>
      <c r="B69" s="22">
        <f>3271.2+500</f>
        <v>3771.2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1734.7</v>
      </c>
      <c r="AG69" s="30">
        <f aca="true" t="shared" si="17" ref="AG69:AG92">B69+C69-AF69</f>
        <v>2057.3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870.2</v>
      </c>
      <c r="C72" s="22">
        <v>3502.6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>
        <v>8.8</v>
      </c>
      <c r="K72" s="22">
        <f>43.8+16.4</f>
        <v>60.199999999999996</v>
      </c>
      <c r="L72" s="22">
        <v>2.2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354.79999999999995</v>
      </c>
      <c r="AG72" s="30">
        <f t="shared" si="17"/>
        <v>4018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192.3</v>
      </c>
      <c r="C74" s="22">
        <v>519.8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>
        <v>0.2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38.7</v>
      </c>
      <c r="AG74" s="30">
        <f t="shared" si="17"/>
        <v>673.3999999999999</v>
      </c>
    </row>
    <row r="75" spans="1:33" ht="15" customHeight="1">
      <c r="A75" s="3" t="s">
        <v>17</v>
      </c>
      <c r="B75" s="22">
        <v>90.1</v>
      </c>
      <c r="C75" s="22">
        <v>207.1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297.2</v>
      </c>
    </row>
    <row r="76" spans="1:33" s="11" customFormat="1" ht="31.5">
      <c r="A76" s="12" t="s">
        <v>21</v>
      </c>
      <c r="B76" s="22">
        <v>97.6</v>
      </c>
      <c r="C76" s="22">
        <v>303</v>
      </c>
      <c r="D76" s="22">
        <v>6.7</v>
      </c>
      <c r="E76" s="28"/>
      <c r="F76" s="28"/>
      <c r="G76" s="28"/>
      <c r="H76" s="28"/>
      <c r="I76" s="28"/>
      <c r="J76" s="29"/>
      <c r="K76" s="28"/>
      <c r="L76" s="28">
        <v>42.3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49</v>
      </c>
      <c r="AG76" s="30">
        <f t="shared" si="17"/>
        <v>351.6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>
        <v>33.6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33.6</v>
      </c>
      <c r="AG77" s="30">
        <f t="shared" si="17"/>
        <v>43.4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>
        <v>2.3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2.3</v>
      </c>
      <c r="AG80" s="30">
        <f t="shared" si="17"/>
        <v>6.1000000000000005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>
        <v>154.1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154.1</v>
      </c>
      <c r="AG83" s="22">
        <f t="shared" si="17"/>
        <v>0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</f>
        <v>3487.8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>
        <v>2707</v>
      </c>
      <c r="K89" s="22"/>
      <c r="L89" s="22">
        <v>23.9</v>
      </c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3255.8</v>
      </c>
      <c r="AG89" s="22">
        <f t="shared" si="17"/>
        <v>4418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23474.4+1534</f>
        <v>25008.4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>
        <v>7</v>
      </c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21084.4</v>
      </c>
      <c r="AG92" s="22">
        <f t="shared" si="17"/>
        <v>4135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117080.4</v>
      </c>
      <c r="C94" s="42">
        <f t="shared" si="18"/>
        <v>75387.00000000003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3629.8</v>
      </c>
      <c r="K94" s="42">
        <f t="shared" si="18"/>
        <v>1920.3000000000002</v>
      </c>
      <c r="L94" s="42">
        <f t="shared" si="18"/>
        <v>14265.9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52018.3</v>
      </c>
      <c r="AG94" s="58">
        <f>AG10+AG15+AG24+AG33+AG47+AG52+AG54+AG61+AG62+AG69+AG71+AG72+AG76+AG81+AG82+AG83+AG88+AG89+AG90+AG91+AG70+AG40+AG92</f>
        <v>140449.1</v>
      </c>
    </row>
    <row r="95" spans="1:33" ht="15.75">
      <c r="A95" s="3" t="s">
        <v>5</v>
      </c>
      <c r="B95" s="22">
        <f aca="true" t="shared" si="19" ref="B95:AD95">B11+B17+B26+B34+B55+B63+B73+B41+B77+B48</f>
        <v>49538.09999999999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21</v>
      </c>
      <c r="K95" s="22">
        <f t="shared" si="19"/>
        <v>130.70000000000002</v>
      </c>
      <c r="L95" s="22">
        <f t="shared" si="19"/>
        <v>13909.8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14130.199999999999</v>
      </c>
      <c r="AG95" s="27">
        <f>B95+C95-AF95</f>
        <v>41759.99999999999</v>
      </c>
    </row>
    <row r="96" spans="1:33" ht="15.75">
      <c r="A96" s="3" t="s">
        <v>2</v>
      </c>
      <c r="B96" s="22">
        <f aca="true" t="shared" si="20" ref="B96:AD96">B12+B20+B29+B36+B57+B66+B44+B80+B74+B53</f>
        <v>16080</v>
      </c>
      <c r="C96" s="22">
        <f t="shared" si="20"/>
        <v>28604.3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38.5</v>
      </c>
      <c r="K96" s="22">
        <f t="shared" si="20"/>
        <v>655.8000000000001</v>
      </c>
      <c r="L96" s="22">
        <f t="shared" si="20"/>
        <v>82.6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2633.2</v>
      </c>
      <c r="AG96" s="27">
        <f>B96+C96-AF96</f>
        <v>42051.100000000006</v>
      </c>
    </row>
    <row r="97" spans="1:33" ht="15.75">
      <c r="A97" s="3" t="s">
        <v>3</v>
      </c>
      <c r="B97" s="22">
        <f aca="true" t="shared" si="21" ref="B97:AA97">B18+B27+B42+B64+B78</f>
        <v>981.5</v>
      </c>
      <c r="C97" s="22">
        <f t="shared" si="21"/>
        <v>2798.1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1.2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306.7</v>
      </c>
      <c r="AG97" s="27">
        <f>B97+C97-AF97</f>
        <v>3472.9</v>
      </c>
    </row>
    <row r="98" spans="1:33" ht="15.75">
      <c r="A98" s="3" t="s">
        <v>1</v>
      </c>
      <c r="B98" s="22">
        <f aca="true" t="shared" si="22" ref="B98:AD98">B19+B28+B65+B35+B43+B56+B79</f>
        <v>4706.2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49.9</v>
      </c>
      <c r="K98" s="22">
        <f t="shared" si="22"/>
        <v>174.4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1192.9</v>
      </c>
      <c r="AG98" s="27">
        <f>B98+C98-AF98</f>
        <v>7799.9</v>
      </c>
    </row>
    <row r="99" spans="1:33" ht="15.75">
      <c r="A99" s="3" t="s">
        <v>17</v>
      </c>
      <c r="B99" s="22">
        <f aca="true" t="shared" si="23" ref="B99:X99">B21+B30+B49+B37+B58+B13+B75+B67</f>
        <v>2598</v>
      </c>
      <c r="C99" s="22">
        <f t="shared" si="23"/>
        <v>4092.6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133.5</v>
      </c>
      <c r="K99" s="22">
        <f t="shared" si="23"/>
        <v>0</v>
      </c>
      <c r="L99" s="22">
        <f t="shared" si="23"/>
        <v>5.9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165.3</v>
      </c>
      <c r="AG99" s="27">
        <f>B99+C99-AF99</f>
        <v>6525.3</v>
      </c>
    </row>
    <row r="100" spans="1:33" ht="12.75">
      <c r="A100" s="1" t="s">
        <v>41</v>
      </c>
      <c r="B100" s="2">
        <f aca="true" t="shared" si="25" ref="B100:AD100">B94-B95-B96-B97-B98-B99</f>
        <v>43176.600000000006</v>
      </c>
      <c r="C100" s="2">
        <f t="shared" si="25"/>
        <v>29253.300000000025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3385.7000000000003</v>
      </c>
      <c r="K100" s="2">
        <f t="shared" si="25"/>
        <v>959.4000000000002</v>
      </c>
      <c r="L100" s="2">
        <f t="shared" si="25"/>
        <v>267.60000000000036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33590.00000000001</v>
      </c>
      <c r="AG100" s="2">
        <f>AG94-AG95-AG96-AG97-AG98-AG99</f>
        <v>38839.899999999994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2016-11-11T11:24:06Z</cp:lastPrinted>
  <dcterms:created xsi:type="dcterms:W3CDTF">2002-11-05T08:53:00Z</dcterms:created>
  <dcterms:modified xsi:type="dcterms:W3CDTF">2016-11-14T06:41:36Z</dcterms:modified>
  <cp:category/>
  <cp:version/>
  <cp:contentType/>
  <cp:contentStatus/>
</cp:coreProperties>
</file>